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90" windowWidth="15180" windowHeight="82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'Лист1'!$A$1:$Q$57</definedName>
  </definedNames>
  <calcPr fullCalcOnLoad="1"/>
</workbook>
</file>

<file path=xl/sharedStrings.xml><?xml version="1.0" encoding="utf-8"?>
<sst xmlns="http://schemas.openxmlformats.org/spreadsheetml/2006/main" count="42" uniqueCount="42">
  <si>
    <t>ЦРБ</t>
  </si>
  <si>
    <t>Итого соцкультсфера</t>
  </si>
  <si>
    <t>ВСЕГО</t>
  </si>
  <si>
    <t>Всего</t>
  </si>
  <si>
    <t>Наименование учреждения</t>
  </si>
  <si>
    <t>в том числе:</t>
  </si>
  <si>
    <t>газ</t>
  </si>
  <si>
    <t>вода</t>
  </si>
  <si>
    <t>теплоснабжение</t>
  </si>
  <si>
    <t>эл. энергия</t>
  </si>
  <si>
    <t>Итого по адм-циям</t>
  </si>
  <si>
    <t>Итого по с/поселениям</t>
  </si>
  <si>
    <t>Межотраслевая бух.</t>
  </si>
  <si>
    <t>всего комм. Расходов</t>
  </si>
  <si>
    <t>Проверка</t>
  </si>
  <si>
    <t>услуги связи</t>
  </si>
  <si>
    <t>транспорт. Услуги</t>
  </si>
  <si>
    <t>прочие услуги</t>
  </si>
  <si>
    <t>льготы социал.хар-ра</t>
  </si>
  <si>
    <t>приобрет., увелич.ст-ти ОС, кап.вложения</t>
  </si>
  <si>
    <t>мат-лы, медикам., ГСМ, бумага, канцт., картриджи, т.д.</t>
  </si>
  <si>
    <t>расх. На содерж,имущ-ва, ремонты им-ва, монтаж и т.д.</t>
  </si>
  <si>
    <t>прочие расходы, техосмотр, гос.пошлины, налоги</t>
  </si>
  <si>
    <t>аренда помещений и сооружений</t>
  </si>
  <si>
    <t>зар/п начисл.</t>
  </si>
  <si>
    <t>ЦБ Образования</t>
  </si>
  <si>
    <t xml:space="preserve"> - Школы</t>
  </si>
  <si>
    <t xml:space="preserve"> - Внешкольные</t>
  </si>
  <si>
    <t>СДК Уманское с/п</t>
  </si>
  <si>
    <r>
      <t xml:space="preserve">СДК "Кубань" </t>
    </r>
    <r>
      <rPr>
        <sz val="9"/>
        <rFont val="Arial Cyr"/>
        <family val="0"/>
      </rPr>
      <t>Новоплатнировск с/п</t>
    </r>
  </si>
  <si>
    <t>СДК                              Первомайское с/п</t>
  </si>
  <si>
    <t xml:space="preserve">   -ДМШ ст.Крыловская</t>
  </si>
  <si>
    <t xml:space="preserve">   -ДХШ</t>
  </si>
  <si>
    <t xml:space="preserve">   -ДЮСШ ст.Крыловская</t>
  </si>
  <si>
    <t xml:space="preserve">   -ДЮСШ </t>
  </si>
  <si>
    <t xml:space="preserve">   -КЦСОМ</t>
  </si>
  <si>
    <t>МКУ образования</t>
  </si>
  <si>
    <t xml:space="preserve">   -администрация</t>
  </si>
  <si>
    <t xml:space="preserve">   -семейная политика</t>
  </si>
  <si>
    <t>Западное с\п</t>
  </si>
  <si>
    <t>Куликовское с/п</t>
  </si>
  <si>
    <t>Кредиторская задолженность (просроченная) МО Ленинградский район на 01 октября 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</si>
</sst>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 vertical="top"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0" borderId="0" xfId="0" applyFont="1" applyAlignment="1">
      <alignment horizontal="center"/>
    </xf>
    <xf numFmtId="2" fontId="0" fillId="0" borderId="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 vertical="top"/>
    </xf>
    <xf numFmtId="0" fontId="1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2" fontId="3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3" fillId="0" borderId="6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" xfId="0" applyBorder="1" applyAlignment="1">
      <alignment horizontal="left"/>
    </xf>
    <xf numFmtId="2" fontId="0" fillId="0" borderId="19" xfId="0" applyNumberForma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justify" wrapText="1"/>
    </xf>
    <xf numFmtId="0" fontId="2" fillId="0" borderId="20" xfId="0" applyFont="1" applyFill="1" applyBorder="1" applyAlignment="1">
      <alignment/>
    </xf>
    <xf numFmtId="0" fontId="1" fillId="0" borderId="20" xfId="0" applyFont="1" applyFill="1" applyBorder="1" applyAlignment="1">
      <alignment vertical="top"/>
    </xf>
    <xf numFmtId="2" fontId="0" fillId="0" borderId="1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8" fillId="0" borderId="6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6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 wrapText="1"/>
    </xf>
    <xf numFmtId="0" fontId="8" fillId="0" borderId="21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8"/>
  <sheetViews>
    <sheetView tabSelected="1" view="pageBreakPreview" zoomScaleNormal="70" zoomScaleSheetLayoutView="100" workbookViewId="0" topLeftCell="A1">
      <selection activeCell="L21" sqref="L21"/>
    </sheetView>
  </sheetViews>
  <sheetFormatPr defaultColWidth="9.00390625" defaultRowHeight="12.75"/>
  <cols>
    <col min="1" max="1" width="19.25390625" style="0" customWidth="1"/>
    <col min="2" max="2" width="13.875" style="0" customWidth="1"/>
    <col min="3" max="3" width="5.625" style="0" customWidth="1"/>
    <col min="4" max="4" width="12.00390625" style="0" customWidth="1"/>
    <col min="5" max="5" width="10.625" style="0" customWidth="1"/>
    <col min="6" max="6" width="10.25390625" style="0" customWidth="1"/>
    <col min="7" max="7" width="10.75390625" style="0" customWidth="1"/>
    <col min="8" max="8" width="12.00390625" style="0" customWidth="1"/>
    <col min="9" max="10" width="9.375" style="0" customWidth="1"/>
    <col min="11" max="11" width="13.25390625" style="0" customWidth="1"/>
    <col min="12" max="12" width="12.75390625" style="0" customWidth="1"/>
    <col min="13" max="13" width="11.00390625" style="0" customWidth="1"/>
    <col min="14" max="14" width="12.875" style="0" customWidth="1"/>
    <col min="15" max="17" width="13.25390625" style="0" customWidth="1"/>
  </cols>
  <sheetData>
    <row r="1" spans="1:15" ht="47.25" customHeight="1" thickBot="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7"/>
    </row>
    <row r="2" spans="1:17" ht="12.75">
      <c r="A2" s="78" t="s">
        <v>4</v>
      </c>
      <c r="B2" s="76" t="s">
        <v>3</v>
      </c>
      <c r="C2" s="70" t="s">
        <v>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2"/>
      <c r="Q2" s="34"/>
    </row>
    <row r="3" spans="1:30" ht="12.75" customHeight="1">
      <c r="A3" s="79"/>
      <c r="B3" s="77"/>
      <c r="C3" s="1">
        <v>210</v>
      </c>
      <c r="D3" s="3">
        <v>223</v>
      </c>
      <c r="E3" s="3">
        <v>2230101</v>
      </c>
      <c r="F3" s="3">
        <v>2230102</v>
      </c>
      <c r="G3" s="3">
        <v>2230200</v>
      </c>
      <c r="H3" s="3">
        <v>2230300</v>
      </c>
      <c r="I3" s="3">
        <v>221</v>
      </c>
      <c r="J3" s="3">
        <v>222</v>
      </c>
      <c r="K3" s="3">
        <v>225</v>
      </c>
      <c r="L3" s="3">
        <v>262</v>
      </c>
      <c r="M3" s="3">
        <v>310</v>
      </c>
      <c r="N3" s="33">
        <v>340</v>
      </c>
      <c r="O3" s="25">
        <v>226</v>
      </c>
      <c r="P3" s="35">
        <v>290</v>
      </c>
      <c r="Q3" s="35">
        <v>224</v>
      </c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2"/>
    </row>
    <row r="4" spans="1:17" ht="47.25" customHeight="1">
      <c r="A4" s="79"/>
      <c r="B4" s="77"/>
      <c r="C4" s="41" t="s">
        <v>24</v>
      </c>
      <c r="D4" s="37" t="s">
        <v>13</v>
      </c>
      <c r="E4" s="37" t="s">
        <v>8</v>
      </c>
      <c r="F4" s="37" t="s">
        <v>6</v>
      </c>
      <c r="G4" s="37" t="s">
        <v>9</v>
      </c>
      <c r="H4" s="37" t="s">
        <v>7</v>
      </c>
      <c r="I4" s="37" t="s">
        <v>15</v>
      </c>
      <c r="J4" s="37" t="s">
        <v>16</v>
      </c>
      <c r="K4" s="37" t="s">
        <v>21</v>
      </c>
      <c r="L4" s="37" t="s">
        <v>18</v>
      </c>
      <c r="M4" s="38" t="s">
        <v>19</v>
      </c>
      <c r="N4" s="37" t="s">
        <v>20</v>
      </c>
      <c r="O4" s="39" t="s">
        <v>17</v>
      </c>
      <c r="P4" s="40" t="s">
        <v>22</v>
      </c>
      <c r="Q4" s="40" t="s">
        <v>23</v>
      </c>
    </row>
    <row r="5" spans="1:17" ht="20.25" customHeight="1">
      <c r="A5" s="58" t="s">
        <v>25</v>
      </c>
      <c r="B5" s="8">
        <f>D5+I5+J5+K5+L5+M5+N5+O5+P5+Q5</f>
        <v>15107444.670000002</v>
      </c>
      <c r="C5" s="8"/>
      <c r="D5" s="8">
        <f>E5+F5+G5+H5</f>
        <v>841843.3</v>
      </c>
      <c r="E5" s="8">
        <v>621224.83</v>
      </c>
      <c r="F5" s="8"/>
      <c r="G5" s="8">
        <v>120462.28</v>
      </c>
      <c r="H5" s="8">
        <v>100156.19</v>
      </c>
      <c r="I5" s="8"/>
      <c r="J5" s="8">
        <f>9247.79+46872</f>
        <v>56119.79</v>
      </c>
      <c r="K5" s="16">
        <f>3394997.23+9860</f>
        <v>3404857.23</v>
      </c>
      <c r="L5" s="8"/>
      <c r="M5" s="18">
        <f>263075+4700</f>
        <v>267775</v>
      </c>
      <c r="N5" s="8">
        <f>2152576.52+321449.75</f>
        <v>2474026.27</v>
      </c>
      <c r="O5" s="26">
        <f>2923211.06+48593.74</f>
        <v>2971804.8000000003</v>
      </c>
      <c r="P5" s="16">
        <v>5091018.28</v>
      </c>
      <c r="Q5" s="16">
        <v>0</v>
      </c>
    </row>
    <row r="6" spans="1:17" ht="20.25" customHeight="1" hidden="1">
      <c r="A6" s="58" t="s">
        <v>36</v>
      </c>
      <c r="B6" s="8">
        <f>D6+I6+J6+K6+L6+M6+N6+O6+P6+Q6</f>
        <v>0</v>
      </c>
      <c r="C6" s="8"/>
      <c r="D6" s="8"/>
      <c r="E6" s="8"/>
      <c r="F6" s="8"/>
      <c r="G6" s="8"/>
      <c r="H6" s="8"/>
      <c r="I6" s="8"/>
      <c r="J6" s="8"/>
      <c r="K6" s="16"/>
      <c r="L6" s="8"/>
      <c r="M6" s="18"/>
      <c r="N6" s="8"/>
      <c r="O6" s="26"/>
      <c r="P6" s="16"/>
      <c r="Q6" s="16"/>
    </row>
    <row r="7" spans="1:17" ht="18" customHeight="1" hidden="1">
      <c r="A7" s="67" t="s">
        <v>26</v>
      </c>
      <c r="B7" s="8">
        <f>SUM(E7:P7)</f>
        <v>0</v>
      </c>
      <c r="C7" s="8"/>
      <c r="D7" s="8">
        <f aca="true" t="shared" si="0" ref="D7:D17">E7+F7+G7+H7</f>
        <v>0</v>
      </c>
      <c r="E7" s="8"/>
      <c r="F7" s="8"/>
      <c r="G7" s="8"/>
      <c r="H7" s="8"/>
      <c r="I7" s="8"/>
      <c r="J7" s="8"/>
      <c r="K7" s="16"/>
      <c r="L7" s="8"/>
      <c r="M7" s="18"/>
      <c r="N7" s="8"/>
      <c r="O7" s="26"/>
      <c r="P7" s="16"/>
      <c r="Q7" s="16"/>
    </row>
    <row r="8" spans="1:17" ht="18" customHeight="1" hidden="1">
      <c r="A8" s="67" t="s">
        <v>27</v>
      </c>
      <c r="B8" s="8">
        <f>D8+I8+J8+K8+L8+M8+N8+O8+P8+Q8</f>
        <v>0</v>
      </c>
      <c r="C8" s="8"/>
      <c r="D8" s="8">
        <f>E8+F8+G8+H8</f>
        <v>0</v>
      </c>
      <c r="E8" s="8"/>
      <c r="F8" s="8"/>
      <c r="G8" s="8"/>
      <c r="H8" s="8"/>
      <c r="I8" s="8"/>
      <c r="J8" s="8"/>
      <c r="K8" s="16"/>
      <c r="L8" s="8"/>
      <c r="M8" s="18"/>
      <c r="N8" s="8"/>
      <c r="O8" s="26"/>
      <c r="P8" s="16"/>
      <c r="Q8" s="16"/>
    </row>
    <row r="9" spans="1:19" ht="19.5" customHeight="1">
      <c r="A9" s="60" t="s">
        <v>12</v>
      </c>
      <c r="B9" s="4">
        <f>B10+B11+B12+B13+B14+B15</f>
        <v>1018204.62</v>
      </c>
      <c r="C9" s="4"/>
      <c r="D9" s="4">
        <f t="shared" si="0"/>
        <v>0</v>
      </c>
      <c r="E9" s="4"/>
      <c r="F9" s="4"/>
      <c r="G9" s="4"/>
      <c r="H9" s="44"/>
      <c r="I9" s="44"/>
      <c r="J9" s="44"/>
      <c r="K9" s="44"/>
      <c r="L9" s="44"/>
      <c r="M9" s="44"/>
      <c r="N9" s="44"/>
      <c r="O9" s="44"/>
      <c r="P9" s="44"/>
      <c r="Q9" s="44"/>
      <c r="R9" s="50"/>
      <c r="S9" s="50"/>
    </row>
    <row r="10" spans="1:19" ht="19.5" customHeight="1">
      <c r="A10" s="63" t="s">
        <v>37</v>
      </c>
      <c r="B10" s="53">
        <f aca="true" t="shared" si="1" ref="B10:B15">D10+I10+J10+K10+L10+M10+N10+O10+P10+Q10</f>
        <v>1013235.62</v>
      </c>
      <c r="C10" s="53"/>
      <c r="D10" s="54">
        <f t="shared" si="0"/>
        <v>1938.07</v>
      </c>
      <c r="E10" s="53"/>
      <c r="F10" s="53"/>
      <c r="G10" s="53"/>
      <c r="H10" s="55">
        <v>1938.07</v>
      </c>
      <c r="I10" s="55"/>
      <c r="J10" s="55">
        <v>23436</v>
      </c>
      <c r="K10" s="55">
        <v>35026.15</v>
      </c>
      <c r="L10" s="55"/>
      <c r="M10" s="56">
        <v>43158</v>
      </c>
      <c r="N10" s="55">
        <v>1000</v>
      </c>
      <c r="O10" s="57">
        <v>908677.4</v>
      </c>
      <c r="P10" s="55"/>
      <c r="Q10" s="55"/>
      <c r="R10" s="50"/>
      <c r="S10" s="50"/>
    </row>
    <row r="11" spans="1:19" ht="19.5" customHeight="1" hidden="1">
      <c r="A11" s="63" t="s">
        <v>31</v>
      </c>
      <c r="B11" s="53">
        <f t="shared" si="1"/>
        <v>0</v>
      </c>
      <c r="C11" s="53"/>
      <c r="D11" s="54">
        <f t="shared" si="0"/>
        <v>0</v>
      </c>
      <c r="E11" s="53"/>
      <c r="F11" s="53"/>
      <c r="G11" s="53"/>
      <c r="H11" s="53"/>
      <c r="I11" s="53"/>
      <c r="J11" s="55"/>
      <c r="K11" s="55"/>
      <c r="L11" s="55"/>
      <c r="M11" s="56"/>
      <c r="N11" s="55"/>
      <c r="O11" s="57"/>
      <c r="P11" s="55"/>
      <c r="Q11" s="53"/>
      <c r="R11" s="50"/>
      <c r="S11" s="50"/>
    </row>
    <row r="12" spans="1:19" ht="19.5" customHeight="1" hidden="1">
      <c r="A12" s="63" t="s">
        <v>32</v>
      </c>
      <c r="B12" s="51">
        <f t="shared" si="1"/>
        <v>0</v>
      </c>
      <c r="C12" s="51"/>
      <c r="D12" s="52">
        <f t="shared" si="0"/>
        <v>0</v>
      </c>
      <c r="E12" s="51"/>
      <c r="F12" s="51"/>
      <c r="G12" s="51"/>
      <c r="H12" s="53"/>
      <c r="I12" s="53"/>
      <c r="J12" s="55"/>
      <c r="K12" s="55"/>
      <c r="L12" s="55"/>
      <c r="M12" s="56"/>
      <c r="N12" s="55"/>
      <c r="O12" s="57"/>
      <c r="P12" s="55"/>
      <c r="Q12" s="53"/>
      <c r="R12" s="50"/>
      <c r="S12" s="50"/>
    </row>
    <row r="13" spans="1:19" ht="19.5" customHeight="1">
      <c r="A13" s="63" t="s">
        <v>38</v>
      </c>
      <c r="B13" s="51">
        <f t="shared" si="1"/>
        <v>4969</v>
      </c>
      <c r="C13" s="51"/>
      <c r="D13" s="52">
        <f t="shared" si="0"/>
        <v>0</v>
      </c>
      <c r="E13" s="51"/>
      <c r="F13" s="51"/>
      <c r="G13" s="51"/>
      <c r="H13" s="53"/>
      <c r="I13" s="53"/>
      <c r="J13" s="55"/>
      <c r="K13" s="55"/>
      <c r="L13" s="55"/>
      <c r="M13" s="56"/>
      <c r="N13" s="55"/>
      <c r="O13" s="57"/>
      <c r="P13" s="55">
        <v>4969</v>
      </c>
      <c r="Q13" s="53"/>
      <c r="R13" s="50"/>
      <c r="S13" s="50"/>
    </row>
    <row r="14" spans="1:19" ht="19.5" customHeight="1" hidden="1">
      <c r="A14" s="63" t="s">
        <v>33</v>
      </c>
      <c r="B14" s="51">
        <f t="shared" si="1"/>
        <v>0</v>
      </c>
      <c r="C14" s="51"/>
      <c r="D14" s="52">
        <f t="shared" si="0"/>
        <v>0</v>
      </c>
      <c r="E14" s="51"/>
      <c r="F14" s="51"/>
      <c r="G14" s="51"/>
      <c r="H14" s="53"/>
      <c r="I14" s="53"/>
      <c r="J14" s="55"/>
      <c r="K14" s="55"/>
      <c r="L14" s="55"/>
      <c r="M14" s="56"/>
      <c r="N14" s="55"/>
      <c r="O14" s="57"/>
      <c r="P14" s="55"/>
      <c r="Q14" s="53"/>
      <c r="R14" s="50"/>
      <c r="S14" s="50"/>
    </row>
    <row r="15" spans="1:19" ht="19.5" customHeight="1" hidden="1">
      <c r="A15" s="63" t="s">
        <v>34</v>
      </c>
      <c r="B15" s="51">
        <f t="shared" si="1"/>
        <v>0</v>
      </c>
      <c r="C15" s="51"/>
      <c r="D15" s="52">
        <f t="shared" si="0"/>
        <v>0</v>
      </c>
      <c r="E15" s="51"/>
      <c r="F15" s="51"/>
      <c r="G15" s="51"/>
      <c r="H15" s="53"/>
      <c r="I15" s="53"/>
      <c r="J15" s="55"/>
      <c r="K15" s="55"/>
      <c r="L15" s="55"/>
      <c r="M15" s="56"/>
      <c r="N15" s="55"/>
      <c r="O15" s="57"/>
      <c r="P15" s="55"/>
      <c r="Q15" s="53"/>
      <c r="R15" s="50"/>
      <c r="S15" s="50"/>
    </row>
    <row r="16" spans="1:19" ht="19.5" customHeight="1" hidden="1">
      <c r="A16" s="63" t="s">
        <v>35</v>
      </c>
      <c r="B16" s="51">
        <v>0</v>
      </c>
      <c r="C16" s="51"/>
      <c r="D16" s="52"/>
      <c r="E16" s="51"/>
      <c r="F16" s="51"/>
      <c r="G16" s="51"/>
      <c r="H16" s="53"/>
      <c r="I16" s="53"/>
      <c r="J16" s="55"/>
      <c r="K16" s="55"/>
      <c r="L16" s="55"/>
      <c r="M16" s="56"/>
      <c r="N16" s="55"/>
      <c r="O16" s="57"/>
      <c r="P16" s="55"/>
      <c r="Q16" s="53"/>
      <c r="R16" s="50"/>
      <c r="S16" s="50"/>
    </row>
    <row r="17" spans="1:17" ht="19.5" customHeight="1" thickBot="1">
      <c r="A17" s="61" t="s">
        <v>0</v>
      </c>
      <c r="B17" s="8">
        <f>SUM(E17:P17)</f>
        <v>3500631.93</v>
      </c>
      <c r="C17" s="5"/>
      <c r="D17" s="4">
        <f t="shared" si="0"/>
        <v>1333329.6</v>
      </c>
      <c r="E17" s="5">
        <v>13893.6</v>
      </c>
      <c r="F17" s="5"/>
      <c r="G17" s="5">
        <v>1255579.41</v>
      </c>
      <c r="H17" s="5">
        <v>63856.59</v>
      </c>
      <c r="I17" s="5">
        <v>8087.11</v>
      </c>
      <c r="J17" s="5"/>
      <c r="K17" s="5">
        <v>439707.58</v>
      </c>
      <c r="L17" s="5"/>
      <c r="M17" s="21"/>
      <c r="N17" s="5">
        <v>1348065.99</v>
      </c>
      <c r="O17" s="29">
        <v>218569.12</v>
      </c>
      <c r="P17" s="5">
        <v>152872.53</v>
      </c>
      <c r="Q17" s="5"/>
    </row>
    <row r="18" spans="1:17" ht="19.5" customHeight="1" thickBot="1">
      <c r="A18" s="42" t="s">
        <v>1</v>
      </c>
      <c r="B18" s="7">
        <f>B5+B9+B17</f>
        <v>19626281.220000003</v>
      </c>
      <c r="C18" s="7"/>
      <c r="D18" s="7">
        <f>D5+D17+D10</f>
        <v>2177110.97</v>
      </c>
      <c r="E18" s="7">
        <f>E5+E17</f>
        <v>635118.4299999999</v>
      </c>
      <c r="F18" s="7">
        <f>F7+F9+F17-F10</f>
        <v>0</v>
      </c>
      <c r="G18" s="7">
        <f>G5+G17</f>
        <v>1376041.69</v>
      </c>
      <c r="H18" s="7">
        <f>H5+H17+H10</f>
        <v>165950.85</v>
      </c>
      <c r="I18" s="7">
        <f>I7+I9+I17-I10</f>
        <v>8087.11</v>
      </c>
      <c r="J18" s="7">
        <f>J5+J10</f>
        <v>79555.79000000001</v>
      </c>
      <c r="K18" s="15">
        <f>K5+K17+K10</f>
        <v>3879590.96</v>
      </c>
      <c r="L18" s="7">
        <f>L7+L9+L17-L10</f>
        <v>0</v>
      </c>
      <c r="M18" s="19">
        <f>M5+M17+M10</f>
        <v>310933</v>
      </c>
      <c r="N18" s="7">
        <f>N5+N17+N10</f>
        <v>3823092.26</v>
      </c>
      <c r="O18" s="27">
        <f>O5+O17+O10</f>
        <v>4099051.3200000003</v>
      </c>
      <c r="P18" s="11">
        <f>P5+P17+P13</f>
        <v>5248859.8100000005</v>
      </c>
      <c r="Q18" s="7">
        <f>Q7+Q9+Q17-Q10</f>
        <v>0</v>
      </c>
    </row>
    <row r="19" spans="1:17" ht="18.75" customHeight="1">
      <c r="A19" s="64" t="s">
        <v>39</v>
      </c>
      <c r="B19" s="6">
        <f>D19+I19+J19+K19+L19+M19+N19+O19</f>
        <v>320488.70999999996</v>
      </c>
      <c r="C19" s="6"/>
      <c r="D19" s="6">
        <f>E19+F19+G19+H19</f>
        <v>240921.71</v>
      </c>
      <c r="E19" s="6">
        <v>240921.71</v>
      </c>
      <c r="F19" s="6"/>
      <c r="G19" s="6"/>
      <c r="H19" s="6"/>
      <c r="I19" s="6"/>
      <c r="J19" s="6"/>
      <c r="K19" s="6"/>
      <c r="L19" s="6"/>
      <c r="M19" s="20"/>
      <c r="N19" s="6"/>
      <c r="O19" s="28">
        <v>79567</v>
      </c>
      <c r="P19" s="6"/>
      <c r="Q19" s="6"/>
    </row>
    <row r="20" spans="1:17" ht="18.75" customHeight="1" hidden="1">
      <c r="A20" s="59"/>
      <c r="B20" s="8">
        <f>SUM(E20:P20)</f>
        <v>0</v>
      </c>
      <c r="C20" s="4"/>
      <c r="D20" s="4">
        <f>E20+F20+G20+H20</f>
        <v>0</v>
      </c>
      <c r="E20" s="4"/>
      <c r="F20" s="4"/>
      <c r="G20" s="4"/>
      <c r="H20" s="4"/>
      <c r="I20" s="4"/>
      <c r="J20" s="4"/>
      <c r="K20" s="4"/>
      <c r="L20" s="4"/>
      <c r="M20" s="22"/>
      <c r="N20" s="4"/>
      <c r="O20" s="30"/>
      <c r="P20" s="4"/>
      <c r="Q20" s="4"/>
    </row>
    <row r="21" spans="1:17" ht="18" customHeight="1" thickBot="1">
      <c r="A21" s="65" t="s">
        <v>40</v>
      </c>
      <c r="B21" s="4">
        <v>51582.43</v>
      </c>
      <c r="C21" s="4"/>
      <c r="D21" s="4">
        <f>E21+F21+G21+H21</f>
        <v>0</v>
      </c>
      <c r="E21" s="4"/>
      <c r="F21" s="4"/>
      <c r="G21" s="4"/>
      <c r="H21" s="4"/>
      <c r="I21" s="4"/>
      <c r="J21" s="4"/>
      <c r="K21" s="4"/>
      <c r="L21" s="4"/>
      <c r="M21" s="22"/>
      <c r="N21" s="4"/>
      <c r="O21" s="30"/>
      <c r="P21" s="4"/>
      <c r="Q21" s="4"/>
    </row>
    <row r="22" spans="1:17" ht="18.75" customHeight="1" hidden="1">
      <c r="A22" s="59"/>
      <c r="B22" s="8">
        <f>SUM(E22:P22)</f>
        <v>0</v>
      </c>
      <c r="C22" s="4"/>
      <c r="D22" s="4">
        <f>E22+F22+G22+H22</f>
        <v>0</v>
      </c>
      <c r="E22" s="4"/>
      <c r="F22" s="4"/>
      <c r="G22" s="4"/>
      <c r="H22" s="4"/>
      <c r="I22" s="4"/>
      <c r="J22" s="4"/>
      <c r="K22" s="4"/>
      <c r="L22" s="4"/>
      <c r="M22" s="22"/>
      <c r="N22" s="4"/>
      <c r="O22" s="30"/>
      <c r="P22" s="4"/>
      <c r="Q22" s="4"/>
    </row>
    <row r="23" spans="1:17" ht="18.75" customHeight="1" hidden="1">
      <c r="A23" s="59" t="s">
        <v>28</v>
      </c>
      <c r="B23" s="4"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22"/>
      <c r="N23" s="4"/>
      <c r="O23" s="30"/>
      <c r="P23" s="4"/>
      <c r="Q23" s="4"/>
    </row>
    <row r="24" spans="1:17" ht="20.25" customHeight="1" hidden="1">
      <c r="A24" s="59"/>
      <c r="B24" s="4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2"/>
      <c r="N24" s="4"/>
      <c r="O24" s="30"/>
      <c r="P24" s="4"/>
      <c r="Q24" s="4"/>
    </row>
    <row r="25" spans="1:17" ht="27" customHeight="1" hidden="1">
      <c r="A25" s="66" t="s">
        <v>29</v>
      </c>
      <c r="B25" s="4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22"/>
      <c r="N25" s="4"/>
      <c r="O25" s="30"/>
      <c r="P25" s="4"/>
      <c r="Q25" s="4"/>
    </row>
    <row r="26" spans="1:17" ht="19.5" customHeight="1" hidden="1">
      <c r="A26" s="59"/>
      <c r="B26" s="4"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22"/>
      <c r="N26" s="4"/>
      <c r="O26" s="30"/>
      <c r="P26" s="4"/>
      <c r="Q26" s="4"/>
    </row>
    <row r="27" spans="1:17" ht="19.5" customHeight="1" hidden="1">
      <c r="A27" s="59"/>
      <c r="B27" s="4"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22"/>
      <c r="N27" s="4"/>
      <c r="O27" s="30"/>
      <c r="P27" s="4"/>
      <c r="Q27" s="4"/>
    </row>
    <row r="28" spans="1:17" ht="27" customHeight="1" hidden="1" thickBot="1">
      <c r="A28" s="66" t="s">
        <v>30</v>
      </c>
      <c r="B28" s="44">
        <v>0</v>
      </c>
      <c r="C28" s="4"/>
      <c r="D28" s="4">
        <f>E28+F28+G28+H28</f>
        <v>0</v>
      </c>
      <c r="E28" s="4"/>
      <c r="F28" s="4"/>
      <c r="G28" s="4"/>
      <c r="H28" s="4"/>
      <c r="I28" s="4"/>
      <c r="J28" s="4"/>
      <c r="K28" s="4"/>
      <c r="L28" s="4"/>
      <c r="M28" s="22"/>
      <c r="N28" s="4"/>
      <c r="O28" s="30"/>
      <c r="P28" s="4"/>
      <c r="Q28" s="4"/>
    </row>
    <row r="29" spans="1:17" ht="19.5" customHeight="1" hidden="1">
      <c r="A29" s="62"/>
      <c r="B29" s="44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22"/>
      <c r="N29" s="4"/>
      <c r="O29" s="30"/>
      <c r="P29" s="4"/>
      <c r="Q29" s="4"/>
    </row>
    <row r="30" spans="1:17" ht="20.25" customHeight="1" hidden="1" thickBot="1">
      <c r="A30" s="58"/>
      <c r="B30" s="45">
        <f>D30+I30+J30+K30+L30+M30+N30+O30+P30+Q30</f>
        <v>0</v>
      </c>
      <c r="C30" s="8"/>
      <c r="D30" s="8">
        <f>E30+F30+G30+H30</f>
        <v>0</v>
      </c>
      <c r="E30" s="8"/>
      <c r="F30" s="8"/>
      <c r="G30" s="8"/>
      <c r="H30" s="8"/>
      <c r="I30" s="8"/>
      <c r="J30" s="8"/>
      <c r="K30" s="8"/>
      <c r="L30" s="8"/>
      <c r="M30" s="18"/>
      <c r="N30" s="8"/>
      <c r="O30" s="31"/>
      <c r="P30" s="8"/>
      <c r="Q30" s="8"/>
    </row>
    <row r="31" spans="1:17" ht="20.25" customHeight="1" thickBot="1">
      <c r="A31" s="48" t="s">
        <v>11</v>
      </c>
      <c r="B31" s="46">
        <f>SUM(B19:B30)</f>
        <v>372071.13999999996</v>
      </c>
      <c r="C31" s="7">
        <f aca="true" t="shared" si="2" ref="C31:N31">SUM(C19:C30)</f>
        <v>0</v>
      </c>
      <c r="D31" s="7">
        <f t="shared" si="2"/>
        <v>240921.71</v>
      </c>
      <c r="E31" s="7">
        <f t="shared" si="2"/>
        <v>240921.71</v>
      </c>
      <c r="F31" s="7">
        <f t="shared" si="2"/>
        <v>0</v>
      </c>
      <c r="G31" s="7">
        <f t="shared" si="2"/>
        <v>0</v>
      </c>
      <c r="H31" s="7">
        <f t="shared" si="2"/>
        <v>0</v>
      </c>
      <c r="I31" s="7">
        <f>I19+I20+I21+I22+I23+I24+I25+I26+I27+I28+I29+I30</f>
        <v>0</v>
      </c>
      <c r="J31" s="7">
        <v>0</v>
      </c>
      <c r="K31" s="7">
        <f t="shared" si="2"/>
        <v>0</v>
      </c>
      <c r="L31" s="7">
        <f t="shared" si="2"/>
        <v>0</v>
      </c>
      <c r="M31" s="19">
        <f>SUM(M19:M30)</f>
        <v>0</v>
      </c>
      <c r="N31" s="7">
        <f t="shared" si="2"/>
        <v>0</v>
      </c>
      <c r="O31" s="32">
        <f>SUM(O19:O30)</f>
        <v>79567</v>
      </c>
      <c r="P31" s="7">
        <f>SUM(P19:P30)</f>
        <v>0</v>
      </c>
      <c r="Q31" s="7">
        <f>SUM(Q19:Q30)</f>
        <v>0</v>
      </c>
    </row>
    <row r="32" spans="1:17" ht="19.5" customHeight="1" hidden="1" thickBot="1">
      <c r="A32" s="48" t="s">
        <v>10</v>
      </c>
      <c r="B32" s="46">
        <f>B31+B10</f>
        <v>1385306.76</v>
      </c>
      <c r="C32" s="7">
        <f aca="true" t="shared" si="3" ref="C32:H32">SUM(C19:C30)</f>
        <v>0</v>
      </c>
      <c r="D32" s="7">
        <f t="shared" si="3"/>
        <v>240921.71</v>
      </c>
      <c r="E32" s="7">
        <f t="shared" si="3"/>
        <v>240921.71</v>
      </c>
      <c r="F32" s="7">
        <f t="shared" si="3"/>
        <v>0</v>
      </c>
      <c r="G32" s="7">
        <f t="shared" si="3"/>
        <v>0</v>
      </c>
      <c r="H32" s="7">
        <f t="shared" si="3"/>
        <v>0</v>
      </c>
      <c r="I32" s="7">
        <f>SUM(I19:I31)</f>
        <v>0</v>
      </c>
      <c r="J32" s="7">
        <f>SUM(J19:J31)</f>
        <v>0</v>
      </c>
      <c r="K32" s="7">
        <f>SUM(K19:K30)</f>
        <v>0</v>
      </c>
      <c r="L32" s="7">
        <f>SUM(L19:L30)</f>
        <v>0</v>
      </c>
      <c r="M32" s="19" t="e">
        <f>#REF!+M31</f>
        <v>#REF!</v>
      </c>
      <c r="N32" s="7">
        <f>SUM(N19:N30)</f>
        <v>0</v>
      </c>
      <c r="O32" s="27">
        <f>SUM(O19:O30)</f>
        <v>79567</v>
      </c>
      <c r="P32" s="11">
        <f>SUM(P19:P30)</f>
        <v>0</v>
      </c>
      <c r="Q32" s="7">
        <f>SUM(Q19:Q30)</f>
        <v>0</v>
      </c>
    </row>
    <row r="33" spans="1:17" ht="20.25" customHeight="1" hidden="1" thickBot="1">
      <c r="A33" s="61"/>
      <c r="B33" s="47">
        <v>0</v>
      </c>
      <c r="C33" s="5"/>
      <c r="D33" s="4"/>
      <c r="E33" s="5"/>
      <c r="F33" s="5"/>
      <c r="G33" s="5"/>
      <c r="H33" s="5"/>
      <c r="I33" s="5"/>
      <c r="J33" s="5"/>
      <c r="K33" s="5"/>
      <c r="L33" s="5"/>
      <c r="M33" s="21"/>
      <c r="N33" s="5"/>
      <c r="O33" s="29"/>
      <c r="P33" s="5"/>
      <c r="Q33" s="5"/>
    </row>
    <row r="34" spans="1:17" ht="19.5" customHeight="1" thickBot="1">
      <c r="A34" s="43" t="s">
        <v>2</v>
      </c>
      <c r="B34" s="13">
        <f>B18+B31</f>
        <v>19998352.360000003</v>
      </c>
      <c r="C34" s="13"/>
      <c r="D34" s="13">
        <f aca="true" t="shared" si="4" ref="D34:J34">D18+D31</f>
        <v>2418032.68</v>
      </c>
      <c r="E34" s="13">
        <f t="shared" si="4"/>
        <v>876040.1399999999</v>
      </c>
      <c r="F34" s="13">
        <f t="shared" si="4"/>
        <v>0</v>
      </c>
      <c r="G34" s="13">
        <f t="shared" si="4"/>
        <v>1376041.69</v>
      </c>
      <c r="H34" s="13">
        <f t="shared" si="4"/>
        <v>165950.85</v>
      </c>
      <c r="I34" s="13">
        <f t="shared" si="4"/>
        <v>8087.11</v>
      </c>
      <c r="J34" s="13">
        <f t="shared" si="4"/>
        <v>79555.79000000001</v>
      </c>
      <c r="K34" s="13">
        <f>K18+K31</f>
        <v>3879590.96</v>
      </c>
      <c r="L34" s="23">
        <v>51582.43</v>
      </c>
      <c r="M34" s="23">
        <f>M18+M31</f>
        <v>310933</v>
      </c>
      <c r="N34" s="13">
        <f>N18+N31</f>
        <v>3823092.26</v>
      </c>
      <c r="O34" s="36">
        <f>O18+O31</f>
        <v>4178618.3200000003</v>
      </c>
      <c r="P34" s="13">
        <f>P18+P31</f>
        <v>5248859.8100000005</v>
      </c>
      <c r="Q34" s="13">
        <v>0</v>
      </c>
    </row>
    <row r="35" spans="1:2" ht="19.5" customHeight="1">
      <c r="A35" s="24" t="s">
        <v>14</v>
      </c>
      <c r="B35" s="10">
        <f>D34+I34+J34+K34+L34+M34+N34+O34+P34+Q34</f>
        <v>19998352.36</v>
      </c>
    </row>
    <row r="36" spans="1:17" ht="12.75" customHeight="1">
      <c r="A36" s="49"/>
      <c r="B36" s="14"/>
      <c r="C36" s="2"/>
      <c r="D36" s="9"/>
      <c r="E36" s="2"/>
      <c r="F36" s="2"/>
      <c r="G36" s="2"/>
      <c r="H36" s="9"/>
      <c r="I36" s="2"/>
      <c r="J36" s="2"/>
      <c r="K36" s="68"/>
      <c r="L36" s="68"/>
      <c r="M36" s="2"/>
      <c r="N36" s="68"/>
      <c r="O36" s="68"/>
      <c r="P36" s="68"/>
      <c r="Q36" s="68"/>
    </row>
    <row r="37" spans="1:17" ht="12.75" customHeight="1" hidden="1">
      <c r="A37" s="49"/>
      <c r="B37" s="14"/>
      <c r="C37" s="2"/>
      <c r="D37" s="2"/>
      <c r="E37" s="2"/>
      <c r="F37" s="2"/>
      <c r="G37" s="2"/>
      <c r="H37" s="2"/>
      <c r="I37" s="2"/>
      <c r="J37" s="2"/>
      <c r="K37" s="69"/>
      <c r="L37" s="69"/>
      <c r="M37" s="2"/>
      <c r="N37" s="69"/>
      <c r="O37" s="69"/>
      <c r="P37" s="69"/>
      <c r="Q37" s="69"/>
    </row>
    <row r="38" spans="1:17" ht="12.75">
      <c r="A38" s="49"/>
      <c r="B38" s="9"/>
      <c r="C38" s="2"/>
      <c r="D38" s="2"/>
      <c r="E38" s="2"/>
      <c r="F38" s="2"/>
      <c r="G38" s="73"/>
      <c r="H38" s="74"/>
      <c r="I38" s="2"/>
      <c r="J38" s="2"/>
      <c r="K38" s="69"/>
      <c r="L38" s="69"/>
      <c r="M38" s="2"/>
      <c r="N38" s="69"/>
      <c r="O38" s="69"/>
      <c r="P38" s="69"/>
      <c r="Q38" s="69"/>
    </row>
    <row r="39" spans="1:17" ht="0.75" customHeight="1">
      <c r="A39" s="50"/>
      <c r="B39" s="9"/>
      <c r="C39" s="2"/>
      <c r="D39" s="14"/>
      <c r="E39" s="2"/>
      <c r="K39" s="69"/>
      <c r="L39" s="69"/>
      <c r="N39" s="69"/>
      <c r="O39" s="69"/>
      <c r="P39" s="69"/>
      <c r="Q39" s="69"/>
    </row>
    <row r="40" spans="1:17" ht="3" customHeight="1">
      <c r="A40" s="50"/>
      <c r="B40" s="9"/>
      <c r="C40" s="2"/>
      <c r="D40" s="14"/>
      <c r="E40" s="2"/>
      <c r="K40" s="69"/>
      <c r="L40" s="69"/>
      <c r="N40" s="69"/>
      <c r="O40" s="69"/>
      <c r="P40" s="69"/>
      <c r="Q40" s="69"/>
    </row>
    <row r="41" spans="1:17" ht="12.75">
      <c r="A41" s="50"/>
      <c r="B41" s="9"/>
      <c r="C41" s="2"/>
      <c r="D41" s="2"/>
      <c r="E41" s="2"/>
      <c r="K41" s="69"/>
      <c r="L41" s="69"/>
      <c r="N41" s="69"/>
      <c r="O41" s="69"/>
      <c r="P41" s="69"/>
      <c r="Q41" s="69"/>
    </row>
    <row r="42" spans="1:17" ht="15" customHeight="1">
      <c r="A42" s="50"/>
      <c r="B42" s="9"/>
      <c r="C42" s="2"/>
      <c r="D42" s="9"/>
      <c r="E42" s="9"/>
      <c r="K42" s="69"/>
      <c r="L42" s="69"/>
      <c r="N42" s="69"/>
      <c r="O42" s="69"/>
      <c r="P42" s="69"/>
      <c r="Q42" s="69"/>
    </row>
    <row r="43" spans="1:17" ht="12.75" hidden="1">
      <c r="A43" s="50"/>
      <c r="B43" s="12"/>
      <c r="K43" s="69"/>
      <c r="L43" s="69"/>
      <c r="N43" s="69"/>
      <c r="O43" s="69"/>
      <c r="P43" s="69"/>
      <c r="Q43" s="69"/>
    </row>
    <row r="44" spans="1:17" ht="12.75">
      <c r="A44" s="50"/>
      <c r="B44" s="12"/>
      <c r="E44" s="12"/>
      <c r="K44" s="69"/>
      <c r="L44" s="69"/>
      <c r="N44" s="69"/>
      <c r="O44" s="69"/>
      <c r="P44" s="69"/>
      <c r="Q44" s="69"/>
    </row>
    <row r="45" spans="1:17" ht="12.75">
      <c r="A45" s="50"/>
      <c r="B45" s="12"/>
      <c r="D45" s="12"/>
      <c r="K45" s="69"/>
      <c r="L45" s="69"/>
      <c r="N45" s="69"/>
      <c r="O45" s="69"/>
      <c r="P45" s="69"/>
      <c r="Q45" s="69"/>
    </row>
    <row r="46" spans="1:17" ht="12.75">
      <c r="A46" s="50"/>
      <c r="B46" s="12"/>
      <c r="K46" s="69"/>
      <c r="L46" s="69"/>
      <c r="N46" s="69"/>
      <c r="O46" s="69"/>
      <c r="P46" s="69"/>
      <c r="Q46" s="69"/>
    </row>
    <row r="47" spans="1:17" ht="12.75">
      <c r="A47" s="50"/>
      <c r="K47" s="69"/>
      <c r="L47" s="69"/>
      <c r="N47" s="69"/>
      <c r="O47" s="69"/>
      <c r="P47" s="69"/>
      <c r="Q47" s="69"/>
    </row>
    <row r="48" spans="1:17" ht="12.75">
      <c r="A48" s="50"/>
      <c r="K48" s="69"/>
      <c r="L48" s="69"/>
      <c r="N48" s="69"/>
      <c r="O48" s="69"/>
      <c r="P48" s="69"/>
      <c r="Q48" s="69"/>
    </row>
    <row r="49" spans="1:17" ht="12.75">
      <c r="A49" s="50"/>
      <c r="B49" s="12"/>
      <c r="K49" s="69"/>
      <c r="L49" s="69"/>
      <c r="N49" s="69"/>
      <c r="O49" s="69"/>
      <c r="P49" s="69"/>
      <c r="Q49" s="69"/>
    </row>
    <row r="50" spans="1:17" ht="12.75">
      <c r="A50" s="50"/>
      <c r="K50" s="69"/>
      <c r="L50" s="69"/>
      <c r="N50" s="69"/>
      <c r="O50" s="69"/>
      <c r="P50" s="69"/>
      <c r="Q50" s="69"/>
    </row>
    <row r="51" spans="1:17" ht="12.75">
      <c r="A51" s="50"/>
      <c r="K51" s="69"/>
      <c r="L51" s="69"/>
      <c r="N51" s="69"/>
      <c r="O51" s="69"/>
      <c r="P51" s="69"/>
      <c r="Q51" s="69"/>
    </row>
    <row r="52" spans="1:17" ht="12.75">
      <c r="A52" s="50"/>
      <c r="K52" s="69"/>
      <c r="L52" s="69"/>
      <c r="N52" s="69"/>
      <c r="O52" s="69"/>
      <c r="P52" s="69"/>
      <c r="Q52" s="69"/>
    </row>
    <row r="53" spans="1:17" ht="12.75">
      <c r="A53" s="50"/>
      <c r="K53" s="69"/>
      <c r="L53" s="69"/>
      <c r="N53" s="69"/>
      <c r="O53" s="69"/>
      <c r="P53" s="69"/>
      <c r="Q53" s="69"/>
    </row>
    <row r="54" spans="1:17" ht="12.75">
      <c r="A54" s="50"/>
      <c r="K54" s="69"/>
      <c r="L54" s="69"/>
      <c r="N54" s="69"/>
      <c r="O54" s="69"/>
      <c r="P54" s="69"/>
      <c r="Q54" s="69"/>
    </row>
    <row r="55" spans="1:17" ht="12.75">
      <c r="A55" s="50"/>
      <c r="K55" s="69"/>
      <c r="L55" s="69"/>
      <c r="N55" s="69"/>
      <c r="O55" s="69"/>
      <c r="P55" s="69"/>
      <c r="Q55" s="69"/>
    </row>
    <row r="56" spans="1:17" ht="14.25" customHeight="1">
      <c r="A56" s="50"/>
      <c r="K56" s="69"/>
      <c r="L56" s="69"/>
      <c r="N56" s="69"/>
      <c r="O56" s="69"/>
      <c r="P56" s="69"/>
      <c r="Q56" s="69"/>
    </row>
    <row r="57" ht="12.75">
      <c r="A57" s="50"/>
    </row>
    <row r="58" ht="12.75">
      <c r="A58" s="50"/>
    </row>
    <row r="59" ht="12.75">
      <c r="A59" s="50"/>
    </row>
    <row r="60" ht="12.75">
      <c r="A60" s="50"/>
    </row>
    <row r="61" ht="12.75">
      <c r="A61" s="50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ht="12.75">
      <c r="A69" s="50"/>
    </row>
    <row r="70" ht="12.75">
      <c r="A70" s="50"/>
    </row>
    <row r="71" ht="12.75">
      <c r="A71" s="50"/>
    </row>
    <row r="72" ht="12.75">
      <c r="A72" s="50"/>
    </row>
    <row r="73" ht="12.75">
      <c r="A73" s="50"/>
    </row>
    <row r="74" ht="12.75">
      <c r="A74" s="50"/>
    </row>
    <row r="75" ht="12.75">
      <c r="A75" s="50"/>
    </row>
    <row r="76" ht="12.75">
      <c r="A76" s="50"/>
    </row>
    <row r="77" ht="12.75">
      <c r="A77" s="50"/>
    </row>
    <row r="78" ht="12.75">
      <c r="A78" s="50"/>
    </row>
    <row r="79" ht="12.75">
      <c r="A79" s="50"/>
    </row>
    <row r="80" ht="12.75">
      <c r="A80" s="50"/>
    </row>
    <row r="81" ht="12.75">
      <c r="A81" s="50"/>
    </row>
    <row r="82" ht="12.75">
      <c r="A82" s="50"/>
    </row>
    <row r="83" ht="12.75">
      <c r="A83" s="50"/>
    </row>
    <row r="84" ht="12.75">
      <c r="A84" s="50"/>
    </row>
    <row r="85" ht="12.75">
      <c r="A85" s="50"/>
    </row>
    <row r="86" ht="12.75">
      <c r="A86" s="50"/>
    </row>
    <row r="87" ht="12.75">
      <c r="A87" s="50"/>
    </row>
    <row r="88" ht="12.75">
      <c r="A88" s="50"/>
    </row>
    <row r="89" ht="12.75">
      <c r="A89" s="50"/>
    </row>
    <row r="90" ht="12.75">
      <c r="A90" s="50"/>
    </row>
    <row r="91" ht="12.75">
      <c r="A91" s="50"/>
    </row>
    <row r="92" ht="12.75">
      <c r="A92" s="50"/>
    </row>
    <row r="93" ht="12.75">
      <c r="A93" s="50"/>
    </row>
    <row r="94" ht="12.75">
      <c r="A94" s="50"/>
    </row>
    <row r="95" ht="12.75">
      <c r="A95" s="50"/>
    </row>
    <row r="96" ht="12.75">
      <c r="A96" s="50"/>
    </row>
    <row r="97" ht="12.75">
      <c r="A97" s="50"/>
    </row>
    <row r="98" ht="12.75">
      <c r="A98" s="50"/>
    </row>
    <row r="99" ht="12.75">
      <c r="A99" s="50"/>
    </row>
    <row r="100" ht="12.75">
      <c r="A100" s="50"/>
    </row>
    <row r="101" ht="12.75">
      <c r="A101" s="50"/>
    </row>
    <row r="102" ht="12.75">
      <c r="A102" s="50"/>
    </row>
    <row r="103" ht="12.75">
      <c r="A103" s="50"/>
    </row>
    <row r="104" ht="12.75">
      <c r="A104" s="50"/>
    </row>
    <row r="105" ht="12.75">
      <c r="A105" s="50"/>
    </row>
    <row r="106" ht="12.75">
      <c r="A106" s="50"/>
    </row>
    <row r="107" ht="12.75">
      <c r="A107" s="50"/>
    </row>
    <row r="108" ht="12.75">
      <c r="A108" s="50"/>
    </row>
    <row r="109" ht="12.75">
      <c r="A109" s="50"/>
    </row>
    <row r="110" ht="12.75">
      <c r="A110" s="50"/>
    </row>
    <row r="111" ht="12.75">
      <c r="A111" s="50"/>
    </row>
    <row r="112" ht="12.75">
      <c r="A112" s="50"/>
    </row>
    <row r="113" ht="12.75">
      <c r="A113" s="50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</sheetData>
  <mergeCells count="11">
    <mergeCell ref="A1:N1"/>
    <mergeCell ref="B2:B4"/>
    <mergeCell ref="A2:A4"/>
    <mergeCell ref="L36:L56"/>
    <mergeCell ref="K36:K56"/>
    <mergeCell ref="N36:N56"/>
    <mergeCell ref="O36:O56"/>
    <mergeCell ref="C2:P2"/>
    <mergeCell ref="Q36:Q56"/>
    <mergeCell ref="P36:P56"/>
    <mergeCell ref="G38:H38"/>
  </mergeCells>
  <printOptions/>
  <pageMargins left="0.1968503937007874" right="0" top="0.3937007874015748" bottom="0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gribanova</dc:creator>
  <cp:keywords/>
  <dc:description/>
  <cp:lastModifiedBy>u31132</cp:lastModifiedBy>
  <cp:lastPrinted>2012-10-10T07:41:29Z</cp:lastPrinted>
  <dcterms:created xsi:type="dcterms:W3CDTF">2006-03-14T08:00:10Z</dcterms:created>
  <dcterms:modified xsi:type="dcterms:W3CDTF">2012-10-10T11:35:15Z</dcterms:modified>
  <cp:category/>
  <cp:version/>
  <cp:contentType/>
  <cp:contentStatus/>
</cp:coreProperties>
</file>